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Titles" localSheetId="0">Лист1!$2:$5</definedName>
  </definedNames>
  <calcPr calcId="144525"/>
</workbook>
</file>

<file path=xl/calcChain.xml><?xml version="1.0" encoding="utf-8"?>
<calcChain xmlns="http://schemas.openxmlformats.org/spreadsheetml/2006/main">
  <c r="I25" i="1" l="1"/>
  <c r="I23" i="1"/>
  <c r="I24" i="1"/>
  <c r="I22" i="1"/>
  <c r="I11" i="1"/>
  <c r="I12" i="1"/>
  <c r="I10" i="1"/>
  <c r="G23" i="1" l="1"/>
  <c r="H23" i="1"/>
  <c r="G24" i="1"/>
  <c r="H24" i="1"/>
  <c r="G25" i="1"/>
  <c r="H25" i="1"/>
  <c r="G26" i="1"/>
  <c r="H26" i="1"/>
  <c r="G27" i="1"/>
  <c r="H27" i="1"/>
  <c r="H22" i="1"/>
  <c r="G22" i="1"/>
  <c r="H20" i="1"/>
  <c r="G20" i="1"/>
  <c r="H21" i="1"/>
  <c r="G21" i="1"/>
  <c r="H14" i="1"/>
  <c r="G14" i="1"/>
  <c r="G9" i="1"/>
  <c r="H7" i="1"/>
  <c r="H19" i="1"/>
  <c r="H11" i="1"/>
  <c r="H16" i="1" s="1"/>
  <c r="H8" i="1"/>
  <c r="H12" i="1" s="1"/>
  <c r="H17" i="1" s="1"/>
  <c r="D29" i="1"/>
  <c r="H6" i="1" s="1"/>
  <c r="E29" i="1"/>
  <c r="F29" i="1"/>
  <c r="C29" i="1"/>
  <c r="G8" i="1" s="1"/>
  <c r="G12" i="1" s="1"/>
  <c r="G17" i="1" s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C23" i="1"/>
  <c r="C24" i="1"/>
  <c r="C25" i="1"/>
  <c r="C26" i="1"/>
  <c r="C27" i="1"/>
  <c r="C22" i="1"/>
  <c r="D21" i="1"/>
  <c r="E21" i="1"/>
  <c r="F21" i="1"/>
  <c r="C21" i="1"/>
  <c r="D15" i="1"/>
  <c r="E15" i="1"/>
  <c r="F15" i="1"/>
  <c r="D16" i="1"/>
  <c r="E16" i="1"/>
  <c r="F16" i="1"/>
  <c r="D17" i="1"/>
  <c r="E17" i="1"/>
  <c r="F17" i="1"/>
  <c r="D18" i="1"/>
  <c r="E18" i="1"/>
  <c r="F18" i="1"/>
  <c r="C18" i="1"/>
  <c r="C16" i="1"/>
  <c r="C17" i="1"/>
  <c r="C15" i="1"/>
  <c r="D14" i="1"/>
  <c r="E14" i="1"/>
  <c r="F14" i="1"/>
  <c r="C14" i="1"/>
  <c r="D9" i="1"/>
  <c r="E9" i="1"/>
  <c r="F9" i="1"/>
  <c r="C9" i="1"/>
  <c r="E12" i="1"/>
  <c r="F12" i="1"/>
  <c r="C12" i="1"/>
  <c r="D11" i="1"/>
  <c r="E11" i="1"/>
  <c r="F11" i="1"/>
  <c r="C11" i="1"/>
  <c r="D10" i="1"/>
  <c r="E10" i="1"/>
  <c r="F10" i="1"/>
  <c r="C10" i="1"/>
  <c r="D20" i="1"/>
  <c r="D19" i="1"/>
  <c r="D13" i="1"/>
  <c r="D7" i="1"/>
  <c r="D8" i="1"/>
  <c r="D12" i="1" s="1"/>
  <c r="D6" i="1"/>
  <c r="H10" i="1" l="1"/>
  <c r="H9" i="1"/>
  <c r="G19" i="1"/>
  <c r="G13" i="1"/>
  <c r="G18" i="1" s="1"/>
  <c r="G6" i="1"/>
  <c r="G7" i="1"/>
  <c r="G11" i="1" s="1"/>
  <c r="G16" i="1" s="1"/>
  <c r="H13" i="1"/>
  <c r="H18" i="1" s="1"/>
  <c r="H15" i="1" l="1"/>
  <c r="G10" i="1"/>
  <c r="G15" i="1" l="1"/>
</calcChain>
</file>

<file path=xl/sharedStrings.xml><?xml version="1.0" encoding="utf-8"?>
<sst xmlns="http://schemas.openxmlformats.org/spreadsheetml/2006/main" count="48" uniqueCount="33">
  <si>
    <t>Уровень привлечения ресурсов</t>
  </si>
  <si>
    <t>Привлекаемые силы и средства</t>
  </si>
  <si>
    <t>Силы (чел.)</t>
  </si>
  <si>
    <t>Общее количество сил и средства в % от сводного плана тушения лесных пожаров</t>
  </si>
  <si>
    <t>Силы,%</t>
  </si>
  <si>
    <t>Средства,%</t>
  </si>
  <si>
    <t>ЛПФ ООПТ</t>
  </si>
  <si>
    <t>Итого</t>
  </si>
  <si>
    <t>Лица использующие леса</t>
  </si>
  <si>
    <t>Всего</t>
  </si>
  <si>
    <t>Средства пожаротения (ед.)</t>
  </si>
  <si>
    <t>Оборудование и средства (ед.)</t>
  </si>
  <si>
    <t>Техника (ед.)</t>
  </si>
  <si>
    <t>в т.ч.</t>
  </si>
  <si>
    <t>Примечание</t>
  </si>
  <si>
    <t>ЛПФ лесничеств МО России</t>
  </si>
  <si>
    <t>таблица 3.2</t>
  </si>
  <si>
    <t>таблица 3.3</t>
  </si>
  <si>
    <t>таблица 3.4</t>
  </si>
  <si>
    <t>таблица 3.5</t>
  </si>
  <si>
    <t>приложение к таблице 5.1</t>
  </si>
  <si>
    <t>100% (в случае введения ЧС на территории всего субъекта РФ)</t>
  </si>
  <si>
    <t>1 уровень привлечения (повседневный режим)</t>
  </si>
  <si>
    <t>2 уровень привлечения (особый противопожарный режим)</t>
  </si>
  <si>
    <t>3 уровень привлечения (режим ЧС муниципального и регионального характера)</t>
  </si>
  <si>
    <t>4 уровень привлечения (режим ЧС в рамках межрегионального маневрирования)</t>
  </si>
  <si>
    <t>лесопожарные формирования (далее - ЛПФ) органов исполнительной власти субъекта Российской Федерации в области лесных отношений</t>
  </si>
  <si>
    <t>ЛПФ органов исполнительной власти субъекта Российской Федерации в области лесных отношений</t>
  </si>
  <si>
    <t>лица, использующие леса.</t>
  </si>
  <si>
    <t>муниципальные учреждения и оргнизации (не использующие леса)</t>
  </si>
  <si>
    <t>подразделения пожарной охраны и аварийно-спасательных формирований</t>
  </si>
  <si>
    <t>муниципальные учреждения и организации (не использующие леса)</t>
  </si>
  <si>
    <t xml:space="preserve">силы и средства соседних субъектов, привлекаемые в рамках межрегионального плана маневрировния на 2016 год, утвержденного Приказом Рослесхоза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</si>
</sst>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="60" zoomScaleNormal="60" workbookViewId="0">
      <selection activeCell="A6" sqref="A6:A9"/>
    </sheetView>
  </sheetViews>
  <sheetFormatPr defaultRowHeight="15" x14ac:dyDescent="0.25"/>
  <cols>
    <col min="1" max="1" width="27.42578125" customWidth="1"/>
    <col min="2" max="2" width="62" customWidth="1"/>
    <col min="3" max="3" width="15" style="1" customWidth="1"/>
    <col min="4" max="4" width="9.85546875" style="1" customWidth="1"/>
    <col min="5" max="5" width="16.140625" style="1" customWidth="1"/>
    <col min="6" max="6" width="8.7109375" style="1" customWidth="1"/>
    <col min="7" max="7" width="15.42578125" style="1" customWidth="1"/>
    <col min="8" max="8" width="16.7109375" style="1" customWidth="1"/>
    <col min="9" max="9" width="17.85546875" style="2" customWidth="1"/>
  </cols>
  <sheetData>
    <row r="1" spans="1:9" x14ac:dyDescent="0.25">
      <c r="H1" s="23" t="s">
        <v>20</v>
      </c>
      <c r="I1" s="23"/>
    </row>
    <row r="2" spans="1:9" ht="64.5" customHeight="1" x14ac:dyDescent="0.25">
      <c r="A2" s="22" t="s">
        <v>0</v>
      </c>
      <c r="B2" s="22" t="s">
        <v>1</v>
      </c>
      <c r="C2" s="22" t="s">
        <v>2</v>
      </c>
      <c r="D2" s="22" t="s">
        <v>10</v>
      </c>
      <c r="E2" s="22"/>
      <c r="F2" s="22"/>
      <c r="G2" s="22" t="s">
        <v>3</v>
      </c>
      <c r="H2" s="22"/>
      <c r="I2" s="22" t="s">
        <v>14</v>
      </c>
    </row>
    <row r="3" spans="1:9" ht="17.25" customHeight="1" x14ac:dyDescent="0.25">
      <c r="A3" s="22"/>
      <c r="B3" s="22"/>
      <c r="C3" s="22"/>
      <c r="D3" s="22" t="s">
        <v>9</v>
      </c>
      <c r="E3" s="22" t="s">
        <v>13</v>
      </c>
      <c r="F3" s="22"/>
      <c r="G3" s="22" t="s">
        <v>4</v>
      </c>
      <c r="H3" s="22" t="s">
        <v>5</v>
      </c>
      <c r="I3" s="22"/>
    </row>
    <row r="4" spans="1:9" ht="30" x14ac:dyDescent="0.25">
      <c r="A4" s="22"/>
      <c r="B4" s="22"/>
      <c r="C4" s="22"/>
      <c r="D4" s="22"/>
      <c r="E4" s="16" t="s">
        <v>11</v>
      </c>
      <c r="F4" s="16" t="s">
        <v>12</v>
      </c>
      <c r="G4" s="22"/>
      <c r="H4" s="22"/>
      <c r="I4" s="22"/>
    </row>
    <row r="5" spans="1:9" x14ac:dyDescent="0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</row>
    <row r="6" spans="1:9" ht="187.5" x14ac:dyDescent="0.25">
      <c r="A6" s="21" t="s">
        <v>22</v>
      </c>
      <c r="B6" s="17" t="s">
        <v>26</v>
      </c>
      <c r="C6" s="6">
        <v>126</v>
      </c>
      <c r="D6" s="6">
        <f>SUM(E6:F6)</f>
        <v>1519</v>
      </c>
      <c r="E6" s="6">
        <v>1424</v>
      </c>
      <c r="F6" s="6">
        <v>95</v>
      </c>
      <c r="G6" s="7">
        <f>C6/C29*100</f>
        <v>1.5903067020068156</v>
      </c>
      <c r="H6" s="7">
        <f>D6/D29*100</f>
        <v>3.9093061560634137</v>
      </c>
      <c r="I6" s="6" t="s">
        <v>16</v>
      </c>
    </row>
    <row r="7" spans="1:9" ht="18.75" x14ac:dyDescent="0.25">
      <c r="A7" s="21"/>
      <c r="B7" s="17" t="s">
        <v>6</v>
      </c>
      <c r="C7" s="6">
        <v>14</v>
      </c>
      <c r="D7" s="6">
        <f t="shared" ref="D7:D20" si="0">SUM(E7:F7)</f>
        <v>105</v>
      </c>
      <c r="E7" s="6">
        <v>102</v>
      </c>
      <c r="F7" s="6">
        <v>3</v>
      </c>
      <c r="G7" s="7">
        <f>C7/C29*100</f>
        <v>0.17670074466742397</v>
      </c>
      <c r="H7" s="7">
        <f>D7/D29*100</f>
        <v>0.27022853613341569</v>
      </c>
      <c r="I7" s="6" t="s">
        <v>16</v>
      </c>
    </row>
    <row r="8" spans="1:9" ht="37.5" x14ac:dyDescent="0.25">
      <c r="A8" s="21"/>
      <c r="B8" s="17" t="s">
        <v>15</v>
      </c>
      <c r="C8" s="6">
        <v>15</v>
      </c>
      <c r="D8" s="6">
        <f t="shared" si="0"/>
        <v>20</v>
      </c>
      <c r="E8" s="6">
        <v>12</v>
      </c>
      <c r="F8" s="6">
        <v>8</v>
      </c>
      <c r="G8" s="7">
        <f>C8/C29*100</f>
        <v>0.18932222642938282</v>
      </c>
      <c r="H8" s="7">
        <f>D8/D29*100</f>
        <v>5.1472102120650606E-2</v>
      </c>
      <c r="I8" s="6" t="s">
        <v>16</v>
      </c>
    </row>
    <row r="9" spans="1:9" ht="18.75" x14ac:dyDescent="0.25">
      <c r="A9" s="21"/>
      <c r="B9" s="18" t="s">
        <v>7</v>
      </c>
      <c r="C9" s="8">
        <f>SUM(C6:C8)</f>
        <v>155</v>
      </c>
      <c r="D9" s="8">
        <f t="shared" ref="D9:F9" si="1">SUM(D6:D8)</f>
        <v>1644</v>
      </c>
      <c r="E9" s="8">
        <f t="shared" si="1"/>
        <v>1538</v>
      </c>
      <c r="F9" s="8">
        <f t="shared" si="1"/>
        <v>106</v>
      </c>
      <c r="G9" s="9">
        <f>C9/C29*100</f>
        <v>1.9563296731036222</v>
      </c>
      <c r="H9" s="9">
        <f>SUM(H6:H8)</f>
        <v>4.2310067943174801</v>
      </c>
      <c r="I9" s="8"/>
    </row>
    <row r="10" spans="1:9" ht="114" customHeight="1" x14ac:dyDescent="0.25">
      <c r="A10" s="21" t="s">
        <v>23</v>
      </c>
      <c r="B10" s="17" t="s">
        <v>27</v>
      </c>
      <c r="C10" s="6">
        <f>C6</f>
        <v>126</v>
      </c>
      <c r="D10" s="6">
        <f t="shared" ref="D10:F10" si="2">D6</f>
        <v>1519</v>
      </c>
      <c r="E10" s="6">
        <f t="shared" si="2"/>
        <v>1424</v>
      </c>
      <c r="F10" s="6">
        <f t="shared" si="2"/>
        <v>95</v>
      </c>
      <c r="G10" s="7">
        <f>G6</f>
        <v>1.5903067020068156</v>
      </c>
      <c r="H10" s="7">
        <f>H6</f>
        <v>3.9093061560634137</v>
      </c>
      <c r="I10" s="6" t="str">
        <f>I6</f>
        <v>таблица 3.2</v>
      </c>
    </row>
    <row r="11" spans="1:9" ht="18.75" x14ac:dyDescent="0.25">
      <c r="A11" s="21"/>
      <c r="B11" s="17" t="s">
        <v>6</v>
      </c>
      <c r="C11" s="6">
        <f>C7</f>
        <v>14</v>
      </c>
      <c r="D11" s="6">
        <f t="shared" ref="D11:I11" si="3">D7</f>
        <v>105</v>
      </c>
      <c r="E11" s="6">
        <f t="shared" si="3"/>
        <v>102</v>
      </c>
      <c r="F11" s="6">
        <f t="shared" si="3"/>
        <v>3</v>
      </c>
      <c r="G11" s="7">
        <f t="shared" si="3"/>
        <v>0.17670074466742397</v>
      </c>
      <c r="H11" s="7">
        <f t="shared" si="3"/>
        <v>0.27022853613341569</v>
      </c>
      <c r="I11" s="6" t="str">
        <f t="shared" si="3"/>
        <v>таблица 3.2</v>
      </c>
    </row>
    <row r="12" spans="1:9" ht="37.5" x14ac:dyDescent="0.25">
      <c r="A12" s="21"/>
      <c r="B12" s="17" t="s">
        <v>15</v>
      </c>
      <c r="C12" s="6">
        <f>C8</f>
        <v>15</v>
      </c>
      <c r="D12" s="6">
        <f t="shared" ref="D12:I12" si="4">D8</f>
        <v>20</v>
      </c>
      <c r="E12" s="6">
        <f t="shared" si="4"/>
        <v>12</v>
      </c>
      <c r="F12" s="6">
        <f t="shared" si="4"/>
        <v>8</v>
      </c>
      <c r="G12" s="7">
        <f t="shared" si="4"/>
        <v>0.18932222642938282</v>
      </c>
      <c r="H12" s="7">
        <f t="shared" si="4"/>
        <v>5.1472102120650606E-2</v>
      </c>
      <c r="I12" s="6" t="str">
        <f t="shared" si="4"/>
        <v>таблица 3.2</v>
      </c>
    </row>
    <row r="13" spans="1:9" ht="37.5" x14ac:dyDescent="0.25">
      <c r="A13" s="21"/>
      <c r="B13" s="19" t="s">
        <v>8</v>
      </c>
      <c r="C13" s="10">
        <v>5621</v>
      </c>
      <c r="D13" s="6">
        <f t="shared" si="0"/>
        <v>34770</v>
      </c>
      <c r="E13" s="10">
        <v>32151</v>
      </c>
      <c r="F13" s="10">
        <v>2619</v>
      </c>
      <c r="G13" s="7">
        <f>C13/C29*100</f>
        <v>70.945348983970717</v>
      </c>
      <c r="H13" s="7">
        <f>D13/D29*100</f>
        <v>89.484249536751079</v>
      </c>
      <c r="I13" s="10" t="s">
        <v>17</v>
      </c>
    </row>
    <row r="14" spans="1:9" ht="18.75" x14ac:dyDescent="0.25">
      <c r="A14" s="21"/>
      <c r="B14" s="18" t="s">
        <v>7</v>
      </c>
      <c r="C14" s="8">
        <f>SUM(C10:C13)</f>
        <v>5776</v>
      </c>
      <c r="D14" s="8">
        <f t="shared" ref="D14:F14" si="5">SUM(D10:D13)</f>
        <v>36414</v>
      </c>
      <c r="E14" s="8">
        <f t="shared" si="5"/>
        <v>33689</v>
      </c>
      <c r="F14" s="8">
        <f t="shared" si="5"/>
        <v>2725</v>
      </c>
      <c r="G14" s="9">
        <f>C14/C29*100</f>
        <v>72.901678657074342</v>
      </c>
      <c r="H14" s="9">
        <f>D14/D29*100</f>
        <v>93.715256331068559</v>
      </c>
      <c r="I14" s="8"/>
    </row>
    <row r="15" spans="1:9" ht="117.75" customHeight="1" x14ac:dyDescent="0.25">
      <c r="A15" s="21" t="s">
        <v>24</v>
      </c>
      <c r="B15" s="17" t="s">
        <v>27</v>
      </c>
      <c r="C15" s="6">
        <f>C6</f>
        <v>126</v>
      </c>
      <c r="D15" s="6">
        <f t="shared" ref="D15:F15" si="6">D6</f>
        <v>1519</v>
      </c>
      <c r="E15" s="6">
        <f t="shared" si="6"/>
        <v>1424</v>
      </c>
      <c r="F15" s="6">
        <f t="shared" si="6"/>
        <v>95</v>
      </c>
      <c r="G15" s="7">
        <f>G10</f>
        <v>1.5903067020068156</v>
      </c>
      <c r="H15" s="7">
        <f>H10</f>
        <v>3.9093061560634137</v>
      </c>
      <c r="I15" s="24" t="s">
        <v>21</v>
      </c>
    </row>
    <row r="16" spans="1:9" ht="18.75" x14ac:dyDescent="0.25">
      <c r="A16" s="21"/>
      <c r="B16" s="17" t="s">
        <v>6</v>
      </c>
      <c r="C16" s="6">
        <f t="shared" ref="C16:F17" si="7">C7</f>
        <v>14</v>
      </c>
      <c r="D16" s="6">
        <f t="shared" si="7"/>
        <v>105</v>
      </c>
      <c r="E16" s="6">
        <f t="shared" si="7"/>
        <v>102</v>
      </c>
      <c r="F16" s="6">
        <f t="shared" si="7"/>
        <v>3</v>
      </c>
      <c r="G16" s="7">
        <f t="shared" ref="G16:H16" si="8">G11</f>
        <v>0.17670074466742397</v>
      </c>
      <c r="H16" s="7">
        <f t="shared" si="8"/>
        <v>0.27022853613341569</v>
      </c>
      <c r="I16" s="24"/>
    </row>
    <row r="17" spans="1:9" ht="37.5" x14ac:dyDescent="0.25">
      <c r="A17" s="21"/>
      <c r="B17" s="17" t="s">
        <v>15</v>
      </c>
      <c r="C17" s="6">
        <f t="shared" si="7"/>
        <v>15</v>
      </c>
      <c r="D17" s="6">
        <f t="shared" si="7"/>
        <v>20</v>
      </c>
      <c r="E17" s="6">
        <f t="shared" si="7"/>
        <v>12</v>
      </c>
      <c r="F17" s="6">
        <f t="shared" si="7"/>
        <v>8</v>
      </c>
      <c r="G17" s="7">
        <f t="shared" ref="G17:H17" si="9">G12</f>
        <v>0.18932222642938282</v>
      </c>
      <c r="H17" s="7">
        <f t="shared" si="9"/>
        <v>5.1472102120650606E-2</v>
      </c>
      <c r="I17" s="24"/>
    </row>
    <row r="18" spans="1:9" ht="37.5" x14ac:dyDescent="0.25">
      <c r="A18" s="21"/>
      <c r="B18" s="17" t="s">
        <v>28</v>
      </c>
      <c r="C18" s="6">
        <f>C13</f>
        <v>5621</v>
      </c>
      <c r="D18" s="6">
        <f t="shared" ref="D18:H18" si="10">D13</f>
        <v>34770</v>
      </c>
      <c r="E18" s="6">
        <f t="shared" si="10"/>
        <v>32151</v>
      </c>
      <c r="F18" s="6">
        <f t="shared" si="10"/>
        <v>2619</v>
      </c>
      <c r="G18" s="7">
        <f t="shared" si="10"/>
        <v>70.945348983970717</v>
      </c>
      <c r="H18" s="7">
        <f t="shared" si="10"/>
        <v>89.484249536751079</v>
      </c>
      <c r="I18" s="24"/>
    </row>
    <row r="19" spans="1:9" s="3" customFormat="1" ht="73.5" customHeight="1" x14ac:dyDescent="0.25">
      <c r="A19" s="21"/>
      <c r="B19" s="19" t="s">
        <v>29</v>
      </c>
      <c r="C19" s="10">
        <v>1602</v>
      </c>
      <c r="D19" s="10">
        <f t="shared" si="0"/>
        <v>2268</v>
      </c>
      <c r="E19" s="10">
        <v>1426</v>
      </c>
      <c r="F19" s="10">
        <v>842</v>
      </c>
      <c r="G19" s="7">
        <f>C19/C29*100</f>
        <v>20.219613782658083</v>
      </c>
      <c r="H19" s="7">
        <f>D19/D29*100</f>
        <v>5.8369363804817791</v>
      </c>
      <c r="I19" s="24"/>
    </row>
    <row r="20" spans="1:9" s="3" customFormat="1" ht="93.75" x14ac:dyDescent="0.25">
      <c r="A20" s="21"/>
      <c r="B20" s="19" t="s">
        <v>30</v>
      </c>
      <c r="C20" s="10">
        <v>545</v>
      </c>
      <c r="D20" s="10">
        <f t="shared" si="0"/>
        <v>174</v>
      </c>
      <c r="E20" s="10">
        <v>103</v>
      </c>
      <c r="F20" s="10">
        <v>71</v>
      </c>
      <c r="G20" s="11">
        <f>C20/C29*100</f>
        <v>6.8787075602675758</v>
      </c>
      <c r="H20" s="11">
        <f>D20/D29*100</f>
        <v>0.44780728844966033</v>
      </c>
      <c r="I20" s="24"/>
    </row>
    <row r="21" spans="1:9" s="3" customFormat="1" ht="18.75" x14ac:dyDescent="0.25">
      <c r="A21" s="21"/>
      <c r="B21" s="20" t="s">
        <v>7</v>
      </c>
      <c r="C21" s="12">
        <f>SUM(C15:C20)</f>
        <v>7923</v>
      </c>
      <c r="D21" s="12">
        <f t="shared" ref="D21:F21" si="11">SUM(D15:D20)</f>
        <v>38856</v>
      </c>
      <c r="E21" s="12">
        <f t="shared" si="11"/>
        <v>35218</v>
      </c>
      <c r="F21" s="12">
        <f t="shared" si="11"/>
        <v>3638</v>
      </c>
      <c r="G21" s="13">
        <f>C21/C29*100</f>
        <v>100</v>
      </c>
      <c r="H21" s="13">
        <f>D21/D29*100</f>
        <v>100</v>
      </c>
      <c r="I21" s="12"/>
    </row>
    <row r="22" spans="1:9" s="3" customFormat="1" ht="131.25" x14ac:dyDescent="0.25">
      <c r="A22" s="21" t="s">
        <v>25</v>
      </c>
      <c r="B22" s="19" t="s">
        <v>27</v>
      </c>
      <c r="C22" s="10">
        <f>C15</f>
        <v>126</v>
      </c>
      <c r="D22" s="10">
        <f t="shared" ref="D22:F22" si="12">D15</f>
        <v>1519</v>
      </c>
      <c r="E22" s="10">
        <f t="shared" si="12"/>
        <v>1424</v>
      </c>
      <c r="F22" s="10">
        <f t="shared" si="12"/>
        <v>95</v>
      </c>
      <c r="G22" s="11">
        <f>G15</f>
        <v>1.5903067020068156</v>
      </c>
      <c r="H22" s="11">
        <f>H15</f>
        <v>3.9093061560634137</v>
      </c>
      <c r="I22" s="10" t="str">
        <f>I10</f>
        <v>таблица 3.2</v>
      </c>
    </row>
    <row r="23" spans="1:9" s="3" customFormat="1" ht="18.75" x14ac:dyDescent="0.25">
      <c r="A23" s="21"/>
      <c r="B23" s="19" t="s">
        <v>6</v>
      </c>
      <c r="C23" s="10">
        <f t="shared" ref="C23:H27" si="13">C16</f>
        <v>14</v>
      </c>
      <c r="D23" s="10">
        <f t="shared" si="13"/>
        <v>105</v>
      </c>
      <c r="E23" s="10">
        <f t="shared" si="13"/>
        <v>102</v>
      </c>
      <c r="F23" s="10">
        <f t="shared" si="13"/>
        <v>3</v>
      </c>
      <c r="G23" s="11">
        <f t="shared" si="13"/>
        <v>0.17670074466742397</v>
      </c>
      <c r="H23" s="11">
        <f t="shared" si="13"/>
        <v>0.27022853613341569</v>
      </c>
      <c r="I23" s="10" t="str">
        <f t="shared" ref="I23:I25" si="14">I11</f>
        <v>таблица 3.2</v>
      </c>
    </row>
    <row r="24" spans="1:9" s="3" customFormat="1" ht="37.5" x14ac:dyDescent="0.25">
      <c r="A24" s="21"/>
      <c r="B24" s="19" t="s">
        <v>15</v>
      </c>
      <c r="C24" s="10">
        <f t="shared" si="13"/>
        <v>15</v>
      </c>
      <c r="D24" s="10">
        <f t="shared" si="13"/>
        <v>20</v>
      </c>
      <c r="E24" s="10">
        <f t="shared" si="13"/>
        <v>12</v>
      </c>
      <c r="F24" s="10">
        <f t="shared" si="13"/>
        <v>8</v>
      </c>
      <c r="G24" s="11">
        <f t="shared" si="13"/>
        <v>0.18932222642938282</v>
      </c>
      <c r="H24" s="11">
        <f t="shared" si="13"/>
        <v>5.1472102120650606E-2</v>
      </c>
      <c r="I24" s="10" t="str">
        <f t="shared" si="14"/>
        <v>таблица 3.2</v>
      </c>
    </row>
    <row r="25" spans="1:9" s="3" customFormat="1" ht="37.5" x14ac:dyDescent="0.25">
      <c r="A25" s="21"/>
      <c r="B25" s="19" t="s">
        <v>28</v>
      </c>
      <c r="C25" s="10">
        <f t="shared" si="13"/>
        <v>5621</v>
      </c>
      <c r="D25" s="10">
        <f t="shared" si="13"/>
        <v>34770</v>
      </c>
      <c r="E25" s="10">
        <f t="shared" si="13"/>
        <v>32151</v>
      </c>
      <c r="F25" s="10">
        <f t="shared" si="13"/>
        <v>2619</v>
      </c>
      <c r="G25" s="11">
        <f t="shared" si="13"/>
        <v>70.945348983970717</v>
      </c>
      <c r="H25" s="11">
        <f t="shared" si="13"/>
        <v>89.484249536751079</v>
      </c>
      <c r="I25" s="10" t="str">
        <f t="shared" si="14"/>
        <v>таблица 3.3</v>
      </c>
    </row>
    <row r="26" spans="1:9" s="3" customFormat="1" ht="78.75" customHeight="1" x14ac:dyDescent="0.25">
      <c r="A26" s="21"/>
      <c r="B26" s="19" t="s">
        <v>31</v>
      </c>
      <c r="C26" s="10">
        <f t="shared" si="13"/>
        <v>1602</v>
      </c>
      <c r="D26" s="10">
        <f t="shared" si="13"/>
        <v>2268</v>
      </c>
      <c r="E26" s="10">
        <f t="shared" si="13"/>
        <v>1426</v>
      </c>
      <c r="F26" s="10">
        <f t="shared" si="13"/>
        <v>842</v>
      </c>
      <c r="G26" s="11">
        <f t="shared" si="13"/>
        <v>20.219613782658083</v>
      </c>
      <c r="H26" s="11">
        <f t="shared" si="13"/>
        <v>5.8369363804817791</v>
      </c>
      <c r="I26" s="10" t="s">
        <v>18</v>
      </c>
    </row>
    <row r="27" spans="1:9" s="3" customFormat="1" ht="93.75" x14ac:dyDescent="0.25">
      <c r="A27" s="21"/>
      <c r="B27" s="19" t="s">
        <v>30</v>
      </c>
      <c r="C27" s="10">
        <f t="shared" si="13"/>
        <v>545</v>
      </c>
      <c r="D27" s="10">
        <f t="shared" si="13"/>
        <v>174</v>
      </c>
      <c r="E27" s="10">
        <f t="shared" si="13"/>
        <v>103</v>
      </c>
      <c r="F27" s="10">
        <f t="shared" si="13"/>
        <v>71</v>
      </c>
      <c r="G27" s="11">
        <f t="shared" si="13"/>
        <v>6.8787075602675758</v>
      </c>
      <c r="H27" s="11">
        <f t="shared" si="13"/>
        <v>0.44780728844966033</v>
      </c>
      <c r="I27" s="10" t="s">
        <v>19</v>
      </c>
    </row>
    <row r="28" spans="1:9" ht="207.75" customHeight="1" x14ac:dyDescent="0.25">
      <c r="A28" s="21"/>
      <c r="B28" s="17" t="s">
        <v>32</v>
      </c>
      <c r="C28" s="6"/>
      <c r="D28" s="6"/>
      <c r="E28" s="6"/>
      <c r="F28" s="6"/>
      <c r="G28" s="14"/>
      <c r="H28" s="14"/>
      <c r="I28" s="6"/>
    </row>
    <row r="29" spans="1:9" ht="18.75" x14ac:dyDescent="0.25">
      <c r="A29" s="21"/>
      <c r="B29" s="18" t="s">
        <v>7</v>
      </c>
      <c r="C29" s="8">
        <f>SUM(C22:C28)</f>
        <v>7923</v>
      </c>
      <c r="D29" s="8">
        <f t="shared" ref="D29:F29" si="15">SUM(D22:D28)</f>
        <v>38856</v>
      </c>
      <c r="E29" s="8">
        <f t="shared" si="15"/>
        <v>35218</v>
      </c>
      <c r="F29" s="8">
        <f t="shared" si="15"/>
        <v>3638</v>
      </c>
      <c r="G29" s="8">
        <v>100</v>
      </c>
      <c r="H29" s="15">
        <v>100</v>
      </c>
      <c r="I29" s="8"/>
    </row>
    <row r="34" spans="6:6" x14ac:dyDescent="0.25">
      <c r="F34" s="4"/>
    </row>
    <row r="35" spans="6:6" x14ac:dyDescent="0.25">
      <c r="F35" s="5"/>
    </row>
    <row r="36" spans="6:6" x14ac:dyDescent="0.25">
      <c r="F36" s="4"/>
    </row>
  </sheetData>
  <mergeCells count="16">
    <mergeCell ref="H1:I1"/>
    <mergeCell ref="I2:I4"/>
    <mergeCell ref="A15:A21"/>
    <mergeCell ref="A22:A29"/>
    <mergeCell ref="A2:A4"/>
    <mergeCell ref="B2:B4"/>
    <mergeCell ref="C2:C4"/>
    <mergeCell ref="G2:H2"/>
    <mergeCell ref="A6:A9"/>
    <mergeCell ref="A10:A14"/>
    <mergeCell ref="D2:F2"/>
    <mergeCell ref="D3:D4"/>
    <mergeCell ref="E3:F3"/>
    <mergeCell ref="G3:G4"/>
    <mergeCell ref="H3:H4"/>
    <mergeCell ref="I15:I20"/>
  </mergeCells>
  <printOptions horizontalCentered="1"/>
  <pageMargins left="0.39370078740157483" right="0.39370078740157483" top="1.1811023622047245" bottom="0.59055118110236227" header="0.31496062992125984" footer="0.31496062992125984"/>
  <pageSetup paperSize="9" scale="67" firstPageNumber="143" fitToHeight="3" orientation="landscape" useFirstPageNumber="1" r:id="rId1"/>
  <headerFooter>
    <oddHeader>&amp;C
&amp;P</oddHead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2016-03-09T08:54:47Z</dcterms:modified>
</cp:coreProperties>
</file>